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301" windowWidth="12122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<sst xmlns="http://schemas.openxmlformats.org/spreadsheetml/2006/main" count="141" uniqueCount="135">
  <si>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</si>
  <si>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</si>
  <si>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</si>
  <si>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</si>
  <si>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</si>
  <si>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</si>
  <si>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</si>
  <si>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</si>
  <si>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</si>
  <si>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</si>
  <si>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</si>
  <si>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</si>
  <si>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</si>
  <si>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</si>
  <si>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</si>
  <si>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</si>
  <si>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</si>
  <si>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</si>
  <si>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</si>
  <si>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</si>
  <si>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</si>
  <si>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</si>
  <si>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</si>
  <si>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</si>
  <si>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</si>
  <si>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</si>
  <si>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</si>
  <si>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</si>
  <si>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</si>
  <si>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</si>
  <si>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</si>
  <si>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</si>
  <si>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</si>
  <si>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</si>
  <si>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</si>
  <si>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</si>
  <si>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</si>
  <si>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</si>
  <si>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</si>
  <si>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</si>
  <si>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</si>
  <si>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</si>
  <si>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</si>
  <si>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</si>
  <si>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</si>
  <si>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</si>
  <si>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</si>
  <si>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</si>
  <si>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</si>
  <si>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</si>
  <si>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</si>
  <si>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</si>
  <si>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</si>
  <si>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</si>
  <si>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</si>
  <si>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</si>
  <si>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</si>
  <si>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</si>
  <si>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</si>
  <si>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</si>
  <si>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</si>
  <si>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</si>
  <si>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</si>
  <si>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</si>
  <si>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</si>
  <si>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</si>
  <si>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</si>
  <si>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</si>
  <si>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</si>
  <si>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</si>
  <si>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</si>
  <si>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</si>
  <si>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</si>
  <si>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</si>
  <si>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</si>
  <si>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</si>
  <si>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</si>
  <si>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</si>
  <si>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</si>
  <si>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</si>
  <si>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</si>
  <si>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</si>
  <si>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</si>
  <si>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</si>
  <si>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</si>
  <si>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</si>
  <si>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</si>
  <si>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</si>
  <si>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</si>
  <si>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</si>
  <si>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</si>
  <si>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</si>
  <si>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</si>
  <si>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</si>
  <si>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</si>
  <si>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</si>
  <si>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</si>
  <si>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</si>
  <si>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</si>
  <si>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</si>
  <si>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</si>
  <si>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</si>
  <si>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</si>
  <si>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</si>
  <si>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</si>
  <si>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</si>
  <si>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</si>
  <si>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</si>
  <si>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</si>
  <si>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</si>
  <si>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</si>
  <si>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</si>
  <si>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</si>
  <si>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</si>
  <si>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</si>
  <si>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>Изготвил:</t>
  </si>
  <si>
    <t>Съд.администратор: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</si>
  <si>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</si>
  <si>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</si>
  <si>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</si>
  <si>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</si>
  <si>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</si>
  <si>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</si>
  <si>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</si>
  <si>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</si>
  <si>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</si>
  <si>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</si>
  <si>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</si>
  <si>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</si>
  <si>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</si>
  <si>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</si>
  <si>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</si>
  <si>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</si>
  <si>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Севлиево</t>
  </si>
  <si>
    <t>месеца на 2012    г.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</si>
</sst>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1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0" applyFont="1" applyFill="1" applyBorder="1" applyAlignment="1" applyProtection="1">
      <alignment horizontal="center" vertical="center" wrapText="1"/>
      <protection/>
    </xf>
    <xf numFmtId="9" fontId="2" fillId="4" borderId="40" xfId="20" applyFont="1" applyFill="1" applyBorder="1" applyAlignment="1" applyProtection="1">
      <alignment horizontal="center" vertical="center" wrapText="1"/>
      <protection/>
    </xf>
    <xf numFmtId="9" fontId="2" fillId="4" borderId="41" xfId="20" applyFont="1" applyFill="1" applyBorder="1" applyAlignment="1">
      <alignment horizontal="center" vertical="center" wrapText="1"/>
    </xf>
    <xf numFmtId="9" fontId="2" fillId="4" borderId="42" xfId="20" applyFont="1" applyFill="1" applyBorder="1" applyAlignment="1" applyProtection="1">
      <alignment horizontal="center" vertical="center" wrapText="1"/>
      <protection/>
    </xf>
    <xf numFmtId="9" fontId="2" fillId="4" borderId="43" xfId="20" applyFont="1" applyFill="1" applyBorder="1" applyAlignment="1">
      <alignment horizontal="center" vertical="center" wrapText="1"/>
    </xf>
    <xf numFmtId="9" fontId="2" fillId="4" borderId="40" xfId="20" applyFont="1" applyFill="1" applyBorder="1" applyAlignment="1">
      <alignment horizontal="center" vertical="center" wrapText="1"/>
    </xf>
    <xf numFmtId="9" fontId="2" fillId="4" borderId="42" xfId="20" applyFont="1" applyFill="1" applyBorder="1" applyAlignment="1">
      <alignment horizontal="center" vertical="center" wrapText="1"/>
    </xf>
    <xf numFmtId="9" fontId="2" fillId="4" borderId="41" xfId="20" applyFont="1" applyFill="1" applyBorder="1" applyAlignment="1" applyProtection="1">
      <alignment horizontal="center" vertical="center" wrapText="1"/>
      <protection/>
    </xf>
    <xf numFmtId="9" fontId="2" fillId="4" borderId="43" xfId="2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2" fontId="2" fillId="4" borderId="5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4" borderId="5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2" fillId="4" borderId="5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33" sqref="A3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5.7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5.7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">
      <c r="A4" s="29"/>
      <c r="B4" s="30"/>
      <c r="C4" s="56" t="s">
        <v>82</v>
      </c>
      <c r="D4" s="30"/>
      <c r="E4" s="30"/>
      <c r="F4" s="30"/>
      <c r="G4" s="30"/>
      <c r="H4" s="30"/>
      <c r="I4" s="30"/>
      <c r="J4" s="30"/>
      <c r="K4" s="31"/>
    </row>
    <row r="5" spans="1:11" ht="15">
      <c r="A5" s="29"/>
      <c r="B5" s="30"/>
      <c r="C5" s="91" t="s">
        <v>83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86</v>
      </c>
      <c r="E6" s="56"/>
      <c r="F6" s="30"/>
      <c r="G6" s="30"/>
      <c r="H6" s="30"/>
      <c r="I6" s="30"/>
      <c r="J6" s="30"/>
      <c r="K6" s="31"/>
    </row>
    <row r="7" spans="1:11" ht="15">
      <c r="A7" s="29" t="s">
        <v>48</v>
      </c>
      <c r="B7" s="34" t="s">
        <v>51</v>
      </c>
      <c r="C7" s="91" t="s">
        <v>72</v>
      </c>
      <c r="D7" s="55"/>
      <c r="E7" s="56"/>
      <c r="F7" s="56"/>
      <c r="G7" s="57"/>
      <c r="H7" s="57"/>
      <c r="I7" s="57"/>
      <c r="J7" s="57"/>
      <c r="K7" s="31"/>
    </row>
    <row r="8" spans="1:11" ht="1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">
      <c r="A9" s="29"/>
      <c r="B9" s="34" t="s">
        <v>49</v>
      </c>
      <c r="C9" s="35" t="s">
        <v>105</v>
      </c>
      <c r="D9" s="30"/>
      <c r="E9" s="30"/>
      <c r="F9" s="30"/>
      <c r="G9" s="30"/>
      <c r="H9" s="30"/>
      <c r="I9" s="30"/>
      <c r="J9" s="35"/>
      <c r="K9" s="31"/>
    </row>
    <row r="10" spans="1:11" ht="15">
      <c r="A10" s="29"/>
      <c r="B10" s="34" t="s">
        <v>73</v>
      </c>
      <c r="C10" s="35" t="s">
        <v>129</v>
      </c>
      <c r="D10" s="30"/>
      <c r="E10" s="30"/>
      <c r="F10" s="30"/>
      <c r="G10" s="30"/>
      <c r="H10" s="30"/>
      <c r="I10" s="30"/>
      <c r="J10" s="93"/>
      <c r="K10" s="94"/>
    </row>
    <row r="11" spans="1:11" ht="15">
      <c r="A11" s="29"/>
      <c r="B11" s="34"/>
      <c r="C11" s="35" t="s">
        <v>84</v>
      </c>
      <c r="D11" s="30"/>
      <c r="E11" s="30"/>
      <c r="F11" s="30"/>
      <c r="G11" s="30"/>
      <c r="H11" s="30"/>
      <c r="I11" s="30"/>
      <c r="J11" s="93"/>
      <c r="K11" s="94"/>
    </row>
    <row r="12" spans="1:11" ht="15">
      <c r="A12" s="29"/>
      <c r="B12" s="34" t="s">
        <v>74</v>
      </c>
      <c r="C12" s="130" t="s">
        <v>128</v>
      </c>
      <c r="D12" s="131"/>
      <c r="E12" s="131"/>
      <c r="F12" s="131"/>
      <c r="G12" s="131"/>
      <c r="H12" s="131"/>
      <c r="I12" s="131"/>
      <c r="J12" s="132"/>
      <c r="K12" s="129"/>
    </row>
    <row r="13" spans="1:11" ht="15">
      <c r="A13" s="29"/>
      <c r="B13" s="34"/>
      <c r="C13" s="128" t="s">
        <v>75</v>
      </c>
      <c r="D13" s="128"/>
      <c r="E13" s="128"/>
      <c r="F13" s="128"/>
      <c r="G13" s="128"/>
      <c r="H13" s="128"/>
      <c r="I13" s="128"/>
      <c r="J13" s="128"/>
      <c r="K13" s="129"/>
    </row>
    <row r="14" spans="1:11" ht="15">
      <c r="A14" s="29"/>
      <c r="B14" s="34">
        <v>4</v>
      </c>
      <c r="C14" s="35" t="s">
        <v>76</v>
      </c>
      <c r="D14" s="35"/>
      <c r="E14" s="35"/>
      <c r="F14" s="35"/>
      <c r="G14" s="35"/>
      <c r="H14" s="35"/>
      <c r="I14" s="35"/>
      <c r="J14" s="30"/>
      <c r="K14" s="94"/>
    </row>
    <row r="15" spans="1:11" ht="15">
      <c r="A15" s="29"/>
      <c r="B15" s="34"/>
      <c r="C15" s="35" t="s">
        <v>77</v>
      </c>
      <c r="D15" s="35"/>
      <c r="E15" s="35"/>
      <c r="F15" s="35"/>
      <c r="G15" s="35"/>
      <c r="H15" s="35"/>
      <c r="I15" s="35"/>
      <c r="J15" s="30"/>
      <c r="K15" s="94"/>
    </row>
    <row r="16" spans="1:11" ht="15">
      <c r="A16" s="29"/>
      <c r="B16" s="34">
        <v>5</v>
      </c>
      <c r="C16" s="93" t="s">
        <v>78</v>
      </c>
      <c r="D16" s="93"/>
      <c r="E16" s="93"/>
      <c r="F16" s="93"/>
      <c r="G16" s="93"/>
      <c r="H16" s="93"/>
      <c r="I16" s="93"/>
      <c r="J16" s="30"/>
      <c r="K16" s="94"/>
    </row>
    <row r="17" spans="1:11" ht="15">
      <c r="A17" s="29"/>
      <c r="B17" s="34" t="s">
        <v>79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">
      <c r="A22" s="29"/>
      <c r="B22" s="34" t="s">
        <v>38</v>
      </c>
      <c r="C22" s="38" t="s">
        <v>103</v>
      </c>
      <c r="D22" s="38"/>
      <c r="E22" s="38"/>
      <c r="F22" s="38"/>
      <c r="G22" s="38"/>
      <c r="H22" s="38"/>
      <c r="I22" s="38"/>
      <c r="J22" s="38"/>
      <c r="K22" s="39"/>
    </row>
    <row r="23" spans="1:11" ht="15">
      <c r="A23" s="29"/>
      <c r="B23" s="34"/>
      <c r="C23" s="38" t="s">
        <v>104</v>
      </c>
      <c r="D23" s="38"/>
      <c r="E23" s="38"/>
      <c r="F23" s="38"/>
      <c r="G23" s="38"/>
      <c r="H23" s="38"/>
      <c r="I23" s="38"/>
      <c r="J23" s="38"/>
      <c r="K23" s="39"/>
    </row>
    <row r="24" spans="1:11" ht="1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">
      <c r="A25" s="29"/>
      <c r="B25" s="34" t="s">
        <v>80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">
      <c r="A27" s="29"/>
      <c r="B27" s="34" t="s">
        <v>81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">
      <c r="A29" s="29"/>
      <c r="B29" s="34" t="s">
        <v>100</v>
      </c>
      <c r="C29" s="127" t="s">
        <v>112</v>
      </c>
      <c r="D29" s="38"/>
      <c r="E29" s="38"/>
      <c r="F29" s="38"/>
      <c r="G29" s="38"/>
      <c r="H29" s="38"/>
      <c r="I29" s="38"/>
      <c r="J29" s="38"/>
      <c r="K29" s="133"/>
    </row>
    <row r="30" spans="1:11" ht="15.7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5.7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5.7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2.7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workbookViewId="0" topLeftCell="A1">
      <pane xSplit="2" ySplit="6" topLeftCell="C3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51" sqref="S51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203" t="s">
        <v>113</v>
      </c>
      <c r="R1" s="203"/>
      <c r="S1" s="203"/>
    </row>
    <row r="2" spans="2:19" ht="13.5" customHeight="1">
      <c r="B2" s="170" t="s">
        <v>71</v>
      </c>
      <c r="C2" s="170"/>
      <c r="D2" s="170"/>
      <c r="E2" s="170"/>
      <c r="F2" s="170"/>
      <c r="G2" s="170"/>
      <c r="H2" s="170"/>
      <c r="I2" s="170"/>
      <c r="J2" s="23" t="s">
        <v>133</v>
      </c>
      <c r="K2" s="82" t="s">
        <v>70</v>
      </c>
      <c r="L2" s="89">
        <v>12</v>
      </c>
      <c r="M2" s="204" t="s">
        <v>134</v>
      </c>
      <c r="N2" s="204"/>
      <c r="O2" s="204"/>
      <c r="P2" s="101"/>
      <c r="Q2" s="67"/>
      <c r="R2" s="67"/>
      <c r="S2" s="67"/>
    </row>
    <row r="3" spans="1:19" ht="12" customHeight="1" thickBot="1">
      <c r="A3" s="1"/>
      <c r="B3" s="1"/>
      <c r="C3" s="171"/>
      <c r="D3" s="171"/>
      <c r="E3" s="171"/>
      <c r="F3" s="171"/>
      <c r="G3" s="171"/>
      <c r="H3" s="171"/>
      <c r="I3" s="171"/>
      <c r="J3" s="171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75" t="s">
        <v>101</v>
      </c>
      <c r="E4" s="172" t="s">
        <v>3</v>
      </c>
      <c r="F4" s="194" t="s">
        <v>92</v>
      </c>
      <c r="G4" s="19"/>
      <c r="H4" s="199" t="s">
        <v>0</v>
      </c>
      <c r="I4" s="199"/>
      <c r="J4" s="199"/>
      <c r="K4" s="19"/>
      <c r="L4" s="199" t="s">
        <v>1</v>
      </c>
      <c r="M4" s="199"/>
      <c r="N4" s="199"/>
      <c r="O4" s="199"/>
      <c r="P4" s="199"/>
      <c r="Q4" s="188" t="s">
        <v>10</v>
      </c>
      <c r="R4" s="181" t="s">
        <v>102</v>
      </c>
      <c r="S4" s="20"/>
    </row>
    <row r="5" spans="1:19" ht="41.25" customHeight="1">
      <c r="A5" s="10" t="s">
        <v>87</v>
      </c>
      <c r="B5" s="16"/>
      <c r="C5" s="4" t="s">
        <v>2</v>
      </c>
      <c r="D5" s="176"/>
      <c r="E5" s="173"/>
      <c r="F5" s="195"/>
      <c r="G5" s="12" t="s">
        <v>4</v>
      </c>
      <c r="H5" s="102" t="s">
        <v>5</v>
      </c>
      <c r="I5" s="200" t="s">
        <v>6</v>
      </c>
      <c r="J5" s="201"/>
      <c r="K5" s="12" t="s">
        <v>7</v>
      </c>
      <c r="L5" s="102" t="s">
        <v>5</v>
      </c>
      <c r="M5" s="186" t="s">
        <v>53</v>
      </c>
      <c r="N5" s="186" t="s">
        <v>90</v>
      </c>
      <c r="O5" s="186" t="s">
        <v>8</v>
      </c>
      <c r="P5" s="151" t="s">
        <v>9</v>
      </c>
      <c r="Q5" s="189"/>
      <c r="R5" s="182"/>
      <c r="S5" s="5" t="s">
        <v>11</v>
      </c>
    </row>
    <row r="6" spans="1:19" ht="12.75" customHeight="1" thickBot="1">
      <c r="A6" s="10"/>
      <c r="B6" s="16"/>
      <c r="C6" s="6"/>
      <c r="D6" s="177"/>
      <c r="E6" s="174"/>
      <c r="F6" s="196"/>
      <c r="G6" s="12"/>
      <c r="H6" s="102"/>
      <c r="I6" s="79" t="s">
        <v>12</v>
      </c>
      <c r="J6" s="9" t="s">
        <v>13</v>
      </c>
      <c r="K6" s="12"/>
      <c r="L6" s="102"/>
      <c r="M6" s="202"/>
      <c r="N6" s="202"/>
      <c r="O6" s="187"/>
      <c r="P6" s="151"/>
      <c r="Q6" s="190"/>
      <c r="R6" s="183"/>
      <c r="S6" s="5"/>
    </row>
    <row r="7" spans="1:19" ht="11.25" customHeight="1" thickBot="1">
      <c r="A7" s="14" t="s">
        <v>88</v>
      </c>
      <c r="B7" s="15"/>
      <c r="C7" s="160" t="s">
        <v>89</v>
      </c>
      <c r="D7" s="159">
        <v>1</v>
      </c>
      <c r="E7" s="3">
        <v>2</v>
      </c>
      <c r="F7" s="95" t="s">
        <v>93</v>
      </c>
      <c r="G7" s="19">
        <v>3</v>
      </c>
      <c r="H7" s="103">
        <v>4</v>
      </c>
      <c r="I7" s="80" t="s">
        <v>94</v>
      </c>
      <c r="J7" s="74" t="s">
        <v>95</v>
      </c>
      <c r="K7" s="19">
        <v>5</v>
      </c>
      <c r="L7" s="103">
        <v>6</v>
      </c>
      <c r="M7" s="80" t="s">
        <v>96</v>
      </c>
      <c r="N7" s="80" t="s">
        <v>97</v>
      </c>
      <c r="O7" s="80" t="s">
        <v>98</v>
      </c>
      <c r="P7" s="152" t="s">
        <v>99</v>
      </c>
      <c r="Q7" s="19">
        <v>7</v>
      </c>
      <c r="R7" s="19">
        <v>8</v>
      </c>
      <c r="S7" s="20">
        <v>9</v>
      </c>
    </row>
    <row r="8" spans="1:19" ht="12" customHeight="1">
      <c r="A8" s="181" t="s">
        <v>111</v>
      </c>
      <c r="B8" s="181" t="s">
        <v>14</v>
      </c>
      <c r="C8" s="83">
        <v>2010</v>
      </c>
      <c r="D8" s="60">
        <v>92</v>
      </c>
      <c r="E8" s="61">
        <v>176</v>
      </c>
      <c r="F8" s="96">
        <v>0</v>
      </c>
      <c r="G8" s="26">
        <f>E8+D8</f>
        <v>268</v>
      </c>
      <c r="H8" s="104">
        <f>K8+L8</f>
        <v>204</v>
      </c>
      <c r="I8" s="61">
        <v>148</v>
      </c>
      <c r="J8" s="139">
        <f>IF(H8&lt;&gt;0,I8/H8,0)</f>
        <v>0.7254901960784313</v>
      </c>
      <c r="K8" s="148">
        <v>155</v>
      </c>
      <c r="L8" s="104">
        <f>SUM(M8:P8)</f>
        <v>49</v>
      </c>
      <c r="M8" s="61">
        <v>0</v>
      </c>
      <c r="N8" s="61">
        <v>18</v>
      </c>
      <c r="O8" s="61">
        <v>0</v>
      </c>
      <c r="P8" s="96">
        <v>31</v>
      </c>
      <c r="Q8" s="148">
        <v>551</v>
      </c>
      <c r="R8" s="26">
        <f>G8-H8</f>
        <v>64</v>
      </c>
      <c r="S8" s="64">
        <v>42</v>
      </c>
    </row>
    <row r="9" spans="1:19" ht="12" customHeight="1">
      <c r="A9" s="197"/>
      <c r="B9" s="182"/>
      <c r="C9" s="84">
        <v>2011</v>
      </c>
      <c r="D9" s="62">
        <v>64</v>
      </c>
      <c r="E9" s="63">
        <v>166</v>
      </c>
      <c r="F9" s="97">
        <v>1</v>
      </c>
      <c r="G9" s="27">
        <f aca="true" t="shared" si="0" ref="G9:G49">E9+D9</f>
        <v>230</v>
      </c>
      <c r="H9" s="105">
        <f aca="true" t="shared" si="1" ref="H9:H46">K9+L9</f>
        <v>187</v>
      </c>
      <c r="I9" s="63">
        <v>153</v>
      </c>
      <c r="J9" s="140">
        <f>IF(H9&lt;&gt;0,I9/H9,0)</f>
        <v>0.8181818181818182</v>
      </c>
      <c r="K9" s="138">
        <v>140</v>
      </c>
      <c r="L9" s="105">
        <f aca="true" t="shared" si="2" ref="L9:L46">SUM(M9:P9)</f>
        <v>47</v>
      </c>
      <c r="M9" s="63">
        <v>0</v>
      </c>
      <c r="N9" s="63">
        <v>6</v>
      </c>
      <c r="O9" s="63">
        <v>0</v>
      </c>
      <c r="P9" s="97">
        <v>41</v>
      </c>
      <c r="Q9" s="138">
        <v>803</v>
      </c>
      <c r="R9" s="27">
        <f>G9-H9</f>
        <v>43</v>
      </c>
      <c r="S9" s="65">
        <v>61</v>
      </c>
    </row>
    <row r="10" spans="1:19" ht="12" customHeight="1" thickBot="1">
      <c r="A10" s="198"/>
      <c r="B10" s="183"/>
      <c r="C10" s="85">
        <v>2012</v>
      </c>
      <c r="D10" s="18">
        <v>43</v>
      </c>
      <c r="E10" s="17">
        <v>213</v>
      </c>
      <c r="F10" s="98">
        <v>3</v>
      </c>
      <c r="G10" s="87">
        <f t="shared" si="0"/>
        <v>256</v>
      </c>
      <c r="H10" s="106">
        <f t="shared" si="1"/>
        <v>191</v>
      </c>
      <c r="I10" s="17">
        <v>160</v>
      </c>
      <c r="J10" s="141">
        <f>IF(H10&lt;&gt;0,I10/H10,0)</f>
        <v>0.837696335078534</v>
      </c>
      <c r="K10" s="85">
        <v>124</v>
      </c>
      <c r="L10" s="109">
        <f t="shared" si="2"/>
        <v>67</v>
      </c>
      <c r="M10" s="17">
        <v>0</v>
      </c>
      <c r="N10" s="17">
        <v>12</v>
      </c>
      <c r="O10" s="17">
        <v>0</v>
      </c>
      <c r="P10" s="98">
        <v>55</v>
      </c>
      <c r="Q10" s="85">
        <v>897</v>
      </c>
      <c r="R10" s="87">
        <f aca="true" t="shared" si="3" ref="R10:R49">G10-H10</f>
        <v>65</v>
      </c>
      <c r="S10" s="21">
        <v>32</v>
      </c>
    </row>
    <row r="11" spans="1:19" ht="12" customHeight="1">
      <c r="A11" s="189" t="s">
        <v>91</v>
      </c>
      <c r="B11" s="181" t="s">
        <v>15</v>
      </c>
      <c r="C11" s="83">
        <v>2010</v>
      </c>
      <c r="D11" s="69">
        <v>20</v>
      </c>
      <c r="E11" s="70">
        <v>92</v>
      </c>
      <c r="F11" s="99">
        <v>0</v>
      </c>
      <c r="G11" s="71">
        <f t="shared" si="0"/>
        <v>112</v>
      </c>
      <c r="H11" s="107">
        <f t="shared" si="1"/>
        <v>99</v>
      </c>
      <c r="I11" s="70">
        <v>99</v>
      </c>
      <c r="J11" s="142">
        <f>IF(H11&lt;&gt;0,I11/H11,0)</f>
        <v>1</v>
      </c>
      <c r="K11" s="137">
        <v>84</v>
      </c>
      <c r="L11" s="107">
        <f t="shared" si="2"/>
        <v>15</v>
      </c>
      <c r="M11" s="70">
        <v>0</v>
      </c>
      <c r="N11" s="70">
        <v>8</v>
      </c>
      <c r="O11" s="70">
        <v>0</v>
      </c>
      <c r="P11" s="99">
        <v>7</v>
      </c>
      <c r="Q11" s="137">
        <v>253</v>
      </c>
      <c r="R11" s="71">
        <f t="shared" si="3"/>
        <v>13</v>
      </c>
      <c r="S11" s="76">
        <v>15</v>
      </c>
    </row>
    <row r="12" spans="1:19" ht="12" customHeight="1">
      <c r="A12" s="189"/>
      <c r="B12" s="182"/>
      <c r="C12" s="84">
        <v>2011</v>
      </c>
      <c r="D12" s="62">
        <v>13</v>
      </c>
      <c r="E12" s="63">
        <v>55</v>
      </c>
      <c r="F12" s="97">
        <v>0</v>
      </c>
      <c r="G12" s="27">
        <f t="shared" si="0"/>
        <v>68</v>
      </c>
      <c r="H12" s="105">
        <f t="shared" si="1"/>
        <v>59</v>
      </c>
      <c r="I12" s="63">
        <v>59</v>
      </c>
      <c r="J12" s="140">
        <f>IF(H12&lt;&gt;0,I12/H12,0)</f>
        <v>1</v>
      </c>
      <c r="K12" s="138">
        <v>57</v>
      </c>
      <c r="L12" s="105">
        <f t="shared" si="2"/>
        <v>2</v>
      </c>
      <c r="M12" s="63">
        <v>0</v>
      </c>
      <c r="N12" s="63">
        <v>0</v>
      </c>
      <c r="O12" s="63">
        <v>0</v>
      </c>
      <c r="P12" s="97">
        <v>2</v>
      </c>
      <c r="Q12" s="138">
        <v>230</v>
      </c>
      <c r="R12" s="27">
        <f t="shared" si="3"/>
        <v>9</v>
      </c>
      <c r="S12" s="65">
        <v>24</v>
      </c>
    </row>
    <row r="13" spans="1:19" ht="12" customHeight="1" thickBot="1">
      <c r="A13" s="189"/>
      <c r="B13" s="183"/>
      <c r="C13" s="85">
        <v>2012</v>
      </c>
      <c r="D13" s="68">
        <v>9</v>
      </c>
      <c r="E13" s="59">
        <v>55</v>
      </c>
      <c r="F13" s="100">
        <v>1</v>
      </c>
      <c r="G13" s="72">
        <f t="shared" si="0"/>
        <v>64</v>
      </c>
      <c r="H13" s="108">
        <f t="shared" si="1"/>
        <v>55</v>
      </c>
      <c r="I13" s="59">
        <v>54</v>
      </c>
      <c r="J13" s="143">
        <f aca="true" t="shared" si="4" ref="J13:J55">IF(H13&lt;&gt;0,I13/H13,0)</f>
        <v>0.9818181818181818</v>
      </c>
      <c r="K13" s="81">
        <v>43</v>
      </c>
      <c r="L13" s="135">
        <f t="shared" si="2"/>
        <v>12</v>
      </c>
      <c r="M13" s="59">
        <v>0</v>
      </c>
      <c r="N13" s="59">
        <v>3</v>
      </c>
      <c r="O13" s="59">
        <v>0</v>
      </c>
      <c r="P13" s="100">
        <v>9</v>
      </c>
      <c r="Q13" s="81">
        <v>209</v>
      </c>
      <c r="R13" s="72">
        <f>G13-H13</f>
        <v>9</v>
      </c>
      <c r="S13" s="75">
        <v>24</v>
      </c>
    </row>
    <row r="14" spans="1:19" ht="12" customHeight="1">
      <c r="A14" s="181" t="s">
        <v>127</v>
      </c>
      <c r="B14" s="181" t="s">
        <v>16</v>
      </c>
      <c r="C14" s="83">
        <v>2010</v>
      </c>
      <c r="D14" s="60">
        <v>3</v>
      </c>
      <c r="E14" s="61">
        <v>1</v>
      </c>
      <c r="F14" s="96">
        <v>0</v>
      </c>
      <c r="G14" s="26">
        <f t="shared" si="0"/>
        <v>4</v>
      </c>
      <c r="H14" s="104">
        <f t="shared" si="1"/>
        <v>4</v>
      </c>
      <c r="I14" s="61">
        <v>3</v>
      </c>
      <c r="J14" s="139">
        <f t="shared" si="4"/>
        <v>0.75</v>
      </c>
      <c r="K14" s="148">
        <v>3</v>
      </c>
      <c r="L14" s="104">
        <f t="shared" si="2"/>
        <v>1</v>
      </c>
      <c r="M14" s="61">
        <v>0</v>
      </c>
      <c r="N14" s="61">
        <v>0</v>
      </c>
      <c r="O14" s="61">
        <v>0</v>
      </c>
      <c r="P14" s="96">
        <v>1</v>
      </c>
      <c r="Q14" s="148">
        <v>6</v>
      </c>
      <c r="R14" s="26">
        <f t="shared" si="3"/>
        <v>0</v>
      </c>
      <c r="S14" s="64">
        <v>2</v>
      </c>
    </row>
    <row r="15" spans="1:19" ht="12" customHeight="1">
      <c r="A15" s="197"/>
      <c r="B15" s="182"/>
      <c r="C15" s="84">
        <v>2011</v>
      </c>
      <c r="D15" s="62">
        <v>0</v>
      </c>
      <c r="E15" s="63">
        <v>5</v>
      </c>
      <c r="F15" s="97">
        <v>1</v>
      </c>
      <c r="G15" s="27">
        <f t="shared" si="0"/>
        <v>5</v>
      </c>
      <c r="H15" s="105">
        <f t="shared" si="1"/>
        <v>4</v>
      </c>
      <c r="I15" s="63">
        <v>3</v>
      </c>
      <c r="J15" s="140">
        <f t="shared" si="4"/>
        <v>0.75</v>
      </c>
      <c r="K15" s="138">
        <v>2</v>
      </c>
      <c r="L15" s="105">
        <f t="shared" si="2"/>
        <v>2</v>
      </c>
      <c r="M15" s="63">
        <v>0</v>
      </c>
      <c r="N15" s="63">
        <v>0</v>
      </c>
      <c r="O15" s="63">
        <v>0</v>
      </c>
      <c r="P15" s="97">
        <v>2</v>
      </c>
      <c r="Q15" s="138">
        <v>20</v>
      </c>
      <c r="R15" s="27">
        <f t="shared" si="3"/>
        <v>1</v>
      </c>
      <c r="S15" s="65">
        <v>1</v>
      </c>
    </row>
    <row r="16" spans="1:19" ht="12" customHeight="1" thickBot="1">
      <c r="A16" s="198"/>
      <c r="B16" s="183"/>
      <c r="C16" s="85">
        <v>2012</v>
      </c>
      <c r="D16" s="18">
        <v>1</v>
      </c>
      <c r="E16" s="17">
        <v>2</v>
      </c>
      <c r="F16" s="98">
        <v>0</v>
      </c>
      <c r="G16" s="87">
        <f t="shared" si="0"/>
        <v>3</v>
      </c>
      <c r="H16" s="106">
        <f t="shared" si="1"/>
        <v>2</v>
      </c>
      <c r="I16" s="17">
        <v>2</v>
      </c>
      <c r="J16" s="141">
        <f t="shared" si="4"/>
        <v>1</v>
      </c>
      <c r="K16" s="85">
        <v>1</v>
      </c>
      <c r="L16" s="109">
        <f t="shared" si="2"/>
        <v>1</v>
      </c>
      <c r="M16" s="17">
        <v>0</v>
      </c>
      <c r="N16" s="17">
        <v>0</v>
      </c>
      <c r="O16" s="17">
        <v>0</v>
      </c>
      <c r="P16" s="98">
        <v>1</v>
      </c>
      <c r="Q16" s="85">
        <v>8</v>
      </c>
      <c r="R16" s="87">
        <f t="shared" si="3"/>
        <v>1</v>
      </c>
      <c r="S16" s="21">
        <v>2</v>
      </c>
    </row>
    <row r="17" spans="1:19" ht="12" customHeight="1">
      <c r="A17" s="181" t="s">
        <v>119</v>
      </c>
      <c r="B17" s="181" t="s">
        <v>17</v>
      </c>
      <c r="C17" s="83">
        <v>2010</v>
      </c>
      <c r="D17" s="69">
        <v>1</v>
      </c>
      <c r="E17" s="70">
        <v>291</v>
      </c>
      <c r="F17" s="99">
        <v>0</v>
      </c>
      <c r="G17" s="71">
        <f t="shared" si="0"/>
        <v>292</v>
      </c>
      <c r="H17" s="107">
        <f t="shared" si="1"/>
        <v>292</v>
      </c>
      <c r="I17" s="70">
        <v>292</v>
      </c>
      <c r="J17" s="142">
        <f t="shared" si="4"/>
        <v>1</v>
      </c>
      <c r="K17" s="137">
        <v>286</v>
      </c>
      <c r="L17" s="107">
        <f t="shared" si="2"/>
        <v>6</v>
      </c>
      <c r="M17" s="70">
        <v>0</v>
      </c>
      <c r="N17" s="70">
        <v>0</v>
      </c>
      <c r="O17" s="70">
        <v>0</v>
      </c>
      <c r="P17" s="99">
        <v>6</v>
      </c>
      <c r="Q17" s="137">
        <v>313</v>
      </c>
      <c r="R17" s="71">
        <f t="shared" si="3"/>
        <v>0</v>
      </c>
      <c r="S17" s="76">
        <v>4</v>
      </c>
    </row>
    <row r="18" spans="1:19" ht="12" customHeight="1">
      <c r="A18" s="182"/>
      <c r="B18" s="182"/>
      <c r="C18" s="84">
        <v>2011</v>
      </c>
      <c r="D18" s="62">
        <v>0</v>
      </c>
      <c r="E18" s="63">
        <v>356</v>
      </c>
      <c r="F18" s="97">
        <v>0</v>
      </c>
      <c r="G18" s="27">
        <f t="shared" si="0"/>
        <v>356</v>
      </c>
      <c r="H18" s="105">
        <f t="shared" si="1"/>
        <v>356</v>
      </c>
      <c r="I18" s="63">
        <v>356</v>
      </c>
      <c r="J18" s="140">
        <f t="shared" si="4"/>
        <v>1</v>
      </c>
      <c r="K18" s="138">
        <v>347</v>
      </c>
      <c r="L18" s="105">
        <f t="shared" si="2"/>
        <v>9</v>
      </c>
      <c r="M18" s="63">
        <v>0</v>
      </c>
      <c r="N18" s="63">
        <v>0</v>
      </c>
      <c r="O18" s="63">
        <v>0</v>
      </c>
      <c r="P18" s="97">
        <v>9</v>
      </c>
      <c r="Q18" s="138">
        <v>394</v>
      </c>
      <c r="R18" s="27">
        <f t="shared" si="3"/>
        <v>0</v>
      </c>
      <c r="S18" s="65">
        <v>2</v>
      </c>
    </row>
    <row r="19" spans="1:19" ht="12" customHeight="1" thickBot="1">
      <c r="A19" s="183"/>
      <c r="B19" s="183"/>
      <c r="C19" s="85">
        <v>2012</v>
      </c>
      <c r="D19" s="68">
        <v>0</v>
      </c>
      <c r="E19" s="59">
        <v>424</v>
      </c>
      <c r="F19" s="100">
        <v>0</v>
      </c>
      <c r="G19" s="72">
        <f t="shared" si="0"/>
        <v>424</v>
      </c>
      <c r="H19" s="108">
        <f t="shared" si="1"/>
        <v>421</v>
      </c>
      <c r="I19" s="59">
        <v>421</v>
      </c>
      <c r="J19" s="143">
        <f t="shared" si="4"/>
        <v>1</v>
      </c>
      <c r="K19" s="81">
        <v>415</v>
      </c>
      <c r="L19" s="135">
        <f t="shared" si="2"/>
        <v>6</v>
      </c>
      <c r="M19" s="59">
        <v>0</v>
      </c>
      <c r="N19" s="59">
        <v>0</v>
      </c>
      <c r="O19" s="59">
        <v>0</v>
      </c>
      <c r="P19" s="100">
        <v>6</v>
      </c>
      <c r="Q19" s="81">
        <v>468</v>
      </c>
      <c r="R19" s="72">
        <f t="shared" si="3"/>
        <v>3</v>
      </c>
      <c r="S19" s="75">
        <v>4</v>
      </c>
    </row>
    <row r="20" spans="1:19" ht="12" customHeight="1">
      <c r="A20" s="188" t="s">
        <v>120</v>
      </c>
      <c r="B20" s="181" t="s">
        <v>18</v>
      </c>
      <c r="C20" s="83">
        <v>2010</v>
      </c>
      <c r="D20" s="60">
        <v>0</v>
      </c>
      <c r="E20" s="61">
        <v>1353</v>
      </c>
      <c r="F20" s="96">
        <v>0</v>
      </c>
      <c r="G20" s="26">
        <f t="shared" si="0"/>
        <v>1353</v>
      </c>
      <c r="H20" s="104">
        <f t="shared" si="1"/>
        <v>1353</v>
      </c>
      <c r="I20" s="61">
        <v>1353</v>
      </c>
      <c r="J20" s="139">
        <f t="shared" si="4"/>
        <v>1</v>
      </c>
      <c r="K20" s="148">
        <v>1307</v>
      </c>
      <c r="L20" s="104">
        <f t="shared" si="2"/>
        <v>46</v>
      </c>
      <c r="M20" s="61">
        <v>0</v>
      </c>
      <c r="N20" s="61">
        <v>0</v>
      </c>
      <c r="O20" s="61">
        <v>0</v>
      </c>
      <c r="P20" s="96">
        <v>46</v>
      </c>
      <c r="Q20" s="148">
        <v>1540</v>
      </c>
      <c r="R20" s="26">
        <f t="shared" si="3"/>
        <v>0</v>
      </c>
      <c r="S20" s="64">
        <v>16</v>
      </c>
    </row>
    <row r="21" spans="1:19" ht="12" customHeight="1">
      <c r="A21" s="189"/>
      <c r="B21" s="182"/>
      <c r="C21" s="84">
        <v>2011</v>
      </c>
      <c r="D21" s="62">
        <v>0</v>
      </c>
      <c r="E21" s="63">
        <v>1146</v>
      </c>
      <c r="F21" s="97">
        <v>0</v>
      </c>
      <c r="G21" s="27">
        <f t="shared" si="0"/>
        <v>1146</v>
      </c>
      <c r="H21" s="105">
        <f t="shared" si="1"/>
        <v>1146</v>
      </c>
      <c r="I21" s="63">
        <v>1146</v>
      </c>
      <c r="J21" s="140">
        <f t="shared" si="4"/>
        <v>1</v>
      </c>
      <c r="K21" s="138">
        <v>1123</v>
      </c>
      <c r="L21" s="105">
        <f t="shared" si="2"/>
        <v>23</v>
      </c>
      <c r="M21" s="63">
        <v>0</v>
      </c>
      <c r="N21" s="63">
        <v>0</v>
      </c>
      <c r="O21" s="63">
        <v>0</v>
      </c>
      <c r="P21" s="97">
        <v>23</v>
      </c>
      <c r="Q21" s="138">
        <v>1393</v>
      </c>
      <c r="R21" s="27">
        <f t="shared" si="3"/>
        <v>0</v>
      </c>
      <c r="S21" s="65">
        <v>22</v>
      </c>
    </row>
    <row r="22" spans="1:19" ht="12" customHeight="1" thickBot="1">
      <c r="A22" s="190"/>
      <c r="B22" s="184"/>
      <c r="C22" s="85">
        <v>2012</v>
      </c>
      <c r="D22" s="18">
        <v>0</v>
      </c>
      <c r="E22" s="17">
        <v>906</v>
      </c>
      <c r="F22" s="98">
        <v>1</v>
      </c>
      <c r="G22" s="87">
        <f t="shared" si="0"/>
        <v>906</v>
      </c>
      <c r="H22" s="106">
        <f t="shared" si="1"/>
        <v>897</v>
      </c>
      <c r="I22" s="17">
        <v>897</v>
      </c>
      <c r="J22" s="141">
        <f t="shared" si="4"/>
        <v>1</v>
      </c>
      <c r="K22" s="85">
        <v>871</v>
      </c>
      <c r="L22" s="109">
        <f t="shared" si="2"/>
        <v>26</v>
      </c>
      <c r="M22" s="17">
        <v>0</v>
      </c>
      <c r="N22" s="17">
        <v>0</v>
      </c>
      <c r="O22" s="17">
        <v>0</v>
      </c>
      <c r="P22" s="98">
        <v>26</v>
      </c>
      <c r="Q22" s="85">
        <v>1153</v>
      </c>
      <c r="R22" s="87">
        <f t="shared" si="3"/>
        <v>9</v>
      </c>
      <c r="S22" s="21">
        <v>12</v>
      </c>
    </row>
    <row r="23" spans="1:19" ht="12" customHeight="1">
      <c r="A23" s="188" t="s">
        <v>107</v>
      </c>
      <c r="B23" s="181" t="s">
        <v>19</v>
      </c>
      <c r="C23" s="83">
        <v>2010</v>
      </c>
      <c r="D23" s="60">
        <v>12</v>
      </c>
      <c r="E23" s="61">
        <v>66</v>
      </c>
      <c r="F23" s="96">
        <v>1</v>
      </c>
      <c r="G23" s="71">
        <f t="shared" si="0"/>
        <v>78</v>
      </c>
      <c r="H23" s="107">
        <f t="shared" si="1"/>
        <v>63</v>
      </c>
      <c r="I23" s="61">
        <v>56</v>
      </c>
      <c r="J23" s="142">
        <f t="shared" si="4"/>
        <v>0.8888888888888888</v>
      </c>
      <c r="K23" s="148">
        <v>39</v>
      </c>
      <c r="L23" s="107">
        <f t="shared" si="2"/>
        <v>24</v>
      </c>
      <c r="M23" s="61">
        <v>0</v>
      </c>
      <c r="N23" s="61">
        <v>1</v>
      </c>
      <c r="O23" s="61">
        <v>0</v>
      </c>
      <c r="P23" s="96">
        <v>23</v>
      </c>
      <c r="Q23" s="148">
        <v>174</v>
      </c>
      <c r="R23" s="71">
        <f t="shared" si="3"/>
        <v>15</v>
      </c>
      <c r="S23" s="64">
        <v>11</v>
      </c>
    </row>
    <row r="24" spans="1:19" ht="12" customHeight="1">
      <c r="A24" s="189"/>
      <c r="B24" s="182"/>
      <c r="C24" s="84">
        <v>2011</v>
      </c>
      <c r="D24" s="62">
        <v>15</v>
      </c>
      <c r="E24" s="63">
        <v>58</v>
      </c>
      <c r="F24" s="97">
        <v>0</v>
      </c>
      <c r="G24" s="27">
        <f t="shared" si="0"/>
        <v>73</v>
      </c>
      <c r="H24" s="105">
        <f t="shared" si="1"/>
        <v>56</v>
      </c>
      <c r="I24" s="63">
        <v>46</v>
      </c>
      <c r="J24" s="140">
        <f t="shared" si="4"/>
        <v>0.8214285714285714</v>
      </c>
      <c r="K24" s="138">
        <v>41</v>
      </c>
      <c r="L24" s="105">
        <f t="shared" si="2"/>
        <v>15</v>
      </c>
      <c r="M24" s="63">
        <v>0</v>
      </c>
      <c r="N24" s="63">
        <v>2</v>
      </c>
      <c r="O24" s="63">
        <v>0</v>
      </c>
      <c r="P24" s="97">
        <v>13</v>
      </c>
      <c r="Q24" s="138">
        <v>256</v>
      </c>
      <c r="R24" s="27">
        <f t="shared" si="3"/>
        <v>17</v>
      </c>
      <c r="S24" s="65">
        <v>10</v>
      </c>
    </row>
    <row r="25" spans="1:19" ht="12" customHeight="1" thickBot="1">
      <c r="A25" s="190"/>
      <c r="B25" s="184"/>
      <c r="C25" s="85">
        <v>2012</v>
      </c>
      <c r="D25" s="18">
        <v>17</v>
      </c>
      <c r="E25" s="17">
        <v>80</v>
      </c>
      <c r="F25" s="98">
        <v>3</v>
      </c>
      <c r="G25" s="72">
        <f t="shared" si="0"/>
        <v>97</v>
      </c>
      <c r="H25" s="108">
        <f t="shared" si="1"/>
        <v>61</v>
      </c>
      <c r="I25" s="17">
        <v>48</v>
      </c>
      <c r="J25" s="143">
        <f t="shared" si="4"/>
        <v>0.7868852459016393</v>
      </c>
      <c r="K25" s="85">
        <v>35</v>
      </c>
      <c r="L25" s="135">
        <f t="shared" si="2"/>
        <v>26</v>
      </c>
      <c r="M25" s="17">
        <v>0</v>
      </c>
      <c r="N25" s="17">
        <v>1</v>
      </c>
      <c r="O25" s="17">
        <v>0</v>
      </c>
      <c r="P25" s="98">
        <v>25</v>
      </c>
      <c r="Q25" s="85">
        <v>314</v>
      </c>
      <c r="R25" s="72">
        <f t="shared" si="3"/>
        <v>36</v>
      </c>
      <c r="S25" s="21">
        <v>17</v>
      </c>
    </row>
    <row r="26" spans="1:19" ht="12" customHeight="1">
      <c r="A26" s="189" t="s">
        <v>108</v>
      </c>
      <c r="B26" s="181" t="s">
        <v>20</v>
      </c>
      <c r="C26" s="83">
        <v>2010</v>
      </c>
      <c r="D26" s="60">
        <v>5</v>
      </c>
      <c r="E26" s="61">
        <v>86</v>
      </c>
      <c r="F26" s="96">
        <v>0</v>
      </c>
      <c r="G26" s="26">
        <f t="shared" si="0"/>
        <v>91</v>
      </c>
      <c r="H26" s="104">
        <f t="shared" si="1"/>
        <v>89</v>
      </c>
      <c r="I26" s="61">
        <v>88</v>
      </c>
      <c r="J26" s="139">
        <f t="shared" si="4"/>
        <v>0.9887640449438202</v>
      </c>
      <c r="K26" s="148">
        <v>78</v>
      </c>
      <c r="L26" s="104">
        <f t="shared" si="2"/>
        <v>11</v>
      </c>
      <c r="M26" s="61">
        <v>0</v>
      </c>
      <c r="N26" s="61">
        <v>0</v>
      </c>
      <c r="O26" s="61">
        <v>0</v>
      </c>
      <c r="P26" s="96">
        <v>11</v>
      </c>
      <c r="Q26" s="148">
        <v>174</v>
      </c>
      <c r="R26" s="26">
        <f t="shared" si="3"/>
        <v>2</v>
      </c>
      <c r="S26" s="64">
        <v>5</v>
      </c>
    </row>
    <row r="27" spans="1:19" ht="12" customHeight="1">
      <c r="A27" s="189"/>
      <c r="B27" s="182"/>
      <c r="C27" s="84">
        <v>2011</v>
      </c>
      <c r="D27" s="62">
        <v>2</v>
      </c>
      <c r="E27" s="63">
        <v>139</v>
      </c>
      <c r="F27" s="97">
        <v>0</v>
      </c>
      <c r="G27" s="27">
        <f t="shared" si="0"/>
        <v>141</v>
      </c>
      <c r="H27" s="105">
        <f t="shared" si="1"/>
        <v>127</v>
      </c>
      <c r="I27" s="63">
        <v>121</v>
      </c>
      <c r="J27" s="140">
        <f t="shared" si="4"/>
        <v>0.952755905511811</v>
      </c>
      <c r="K27" s="138">
        <v>107</v>
      </c>
      <c r="L27" s="105">
        <f t="shared" si="2"/>
        <v>20</v>
      </c>
      <c r="M27" s="63">
        <v>0</v>
      </c>
      <c r="N27" s="63">
        <v>0</v>
      </c>
      <c r="O27" s="63">
        <v>0</v>
      </c>
      <c r="P27" s="97">
        <v>20</v>
      </c>
      <c r="Q27" s="138">
        <v>344</v>
      </c>
      <c r="R27" s="27">
        <f t="shared" si="3"/>
        <v>14</v>
      </c>
      <c r="S27" s="65">
        <v>8</v>
      </c>
    </row>
    <row r="28" spans="1:19" ht="12" customHeight="1" thickBot="1">
      <c r="A28" s="189"/>
      <c r="B28" s="183"/>
      <c r="C28" s="85">
        <v>2012</v>
      </c>
      <c r="D28" s="59">
        <v>14</v>
      </c>
      <c r="E28" s="59">
        <v>118</v>
      </c>
      <c r="F28" s="100">
        <v>2</v>
      </c>
      <c r="G28" s="72">
        <f t="shared" si="0"/>
        <v>132</v>
      </c>
      <c r="H28" s="108">
        <f t="shared" si="1"/>
        <v>120</v>
      </c>
      <c r="I28" s="59">
        <v>115</v>
      </c>
      <c r="J28" s="143">
        <f t="shared" si="4"/>
        <v>0.9583333333333334</v>
      </c>
      <c r="K28" s="81">
        <v>98</v>
      </c>
      <c r="L28" s="135">
        <f t="shared" si="2"/>
        <v>22</v>
      </c>
      <c r="M28" s="59">
        <v>0</v>
      </c>
      <c r="N28" s="59">
        <v>0</v>
      </c>
      <c r="O28" s="59">
        <v>0</v>
      </c>
      <c r="P28" s="100">
        <v>22</v>
      </c>
      <c r="Q28" s="81">
        <v>317</v>
      </c>
      <c r="R28" s="72">
        <f t="shared" si="3"/>
        <v>12</v>
      </c>
      <c r="S28" s="75">
        <v>12</v>
      </c>
    </row>
    <row r="29" spans="1:19" ht="12" customHeight="1">
      <c r="A29" s="191" t="s">
        <v>56</v>
      </c>
      <c r="B29" s="181" t="s">
        <v>64</v>
      </c>
      <c r="C29" s="83">
        <v>2010</v>
      </c>
      <c r="D29" s="24">
        <f>D8+D11+D14+D17+D20+D23+D26</f>
        <v>133</v>
      </c>
      <c r="E29" s="117">
        <f aca="true" t="shared" si="5" ref="E29:S29">E8+E11+E14+E17+E20+E23+E26</f>
        <v>2065</v>
      </c>
      <c r="F29" s="120">
        <f t="shared" si="5"/>
        <v>1</v>
      </c>
      <c r="G29" s="26">
        <f t="shared" si="5"/>
        <v>2198</v>
      </c>
      <c r="H29" s="104">
        <f t="shared" si="5"/>
        <v>2104</v>
      </c>
      <c r="I29" s="117">
        <f t="shared" si="5"/>
        <v>2039</v>
      </c>
      <c r="J29" s="139">
        <f t="shared" si="4"/>
        <v>0.969106463878327</v>
      </c>
      <c r="K29" s="26">
        <f t="shared" si="5"/>
        <v>1952</v>
      </c>
      <c r="L29" s="104">
        <f t="shared" si="5"/>
        <v>152</v>
      </c>
      <c r="M29" s="117">
        <f t="shared" si="5"/>
        <v>0</v>
      </c>
      <c r="N29" s="117">
        <f t="shared" si="5"/>
        <v>27</v>
      </c>
      <c r="O29" s="117">
        <f t="shared" si="5"/>
        <v>0</v>
      </c>
      <c r="P29" s="120">
        <f t="shared" si="5"/>
        <v>125</v>
      </c>
      <c r="Q29" s="26">
        <f t="shared" si="5"/>
        <v>3011</v>
      </c>
      <c r="R29" s="26">
        <f t="shared" si="5"/>
        <v>94</v>
      </c>
      <c r="S29" s="153">
        <f t="shared" si="5"/>
        <v>95</v>
      </c>
    </row>
    <row r="30" spans="1:19" ht="12" customHeight="1">
      <c r="A30" s="192"/>
      <c r="B30" s="182"/>
      <c r="C30" s="84">
        <v>2011</v>
      </c>
      <c r="D30" s="25">
        <f>D9+D12+D15+D18+D21+D24+D27</f>
        <v>94</v>
      </c>
      <c r="E30" s="116">
        <f aca="true" t="shared" si="6" ref="E30:S30">E9+E12+E15+E18+E21+E24+E27</f>
        <v>1925</v>
      </c>
      <c r="F30" s="121">
        <f t="shared" si="6"/>
        <v>2</v>
      </c>
      <c r="G30" s="27">
        <f t="shared" si="6"/>
        <v>2019</v>
      </c>
      <c r="H30" s="105">
        <f t="shared" si="6"/>
        <v>1935</v>
      </c>
      <c r="I30" s="116">
        <f t="shared" si="6"/>
        <v>1884</v>
      </c>
      <c r="J30" s="140">
        <f t="shared" si="4"/>
        <v>0.9736434108527132</v>
      </c>
      <c r="K30" s="27">
        <f t="shared" si="6"/>
        <v>1817</v>
      </c>
      <c r="L30" s="105">
        <f t="shared" si="6"/>
        <v>118</v>
      </c>
      <c r="M30" s="116">
        <f t="shared" si="6"/>
        <v>0</v>
      </c>
      <c r="N30" s="116">
        <f t="shared" si="6"/>
        <v>8</v>
      </c>
      <c r="O30" s="116">
        <f t="shared" si="6"/>
        <v>0</v>
      </c>
      <c r="P30" s="121">
        <f t="shared" si="6"/>
        <v>110</v>
      </c>
      <c r="Q30" s="27">
        <f t="shared" si="6"/>
        <v>3440</v>
      </c>
      <c r="R30" s="27">
        <f t="shared" si="6"/>
        <v>84</v>
      </c>
      <c r="S30" s="154">
        <f t="shared" si="6"/>
        <v>128</v>
      </c>
    </row>
    <row r="31" spans="1:19" ht="12" customHeight="1" thickBot="1">
      <c r="A31" s="193"/>
      <c r="B31" s="183"/>
      <c r="C31" s="85">
        <v>2012</v>
      </c>
      <c r="D31" s="86">
        <f>D10+D13+D16+D19+D22+D25+D28</f>
        <v>84</v>
      </c>
      <c r="E31" s="118">
        <f aca="true" t="shared" si="7" ref="E31:S31">E10+E13+E16+E19+E22+E25+E28</f>
        <v>1798</v>
      </c>
      <c r="F31" s="122">
        <f t="shared" si="7"/>
        <v>10</v>
      </c>
      <c r="G31" s="87">
        <f t="shared" si="7"/>
        <v>1882</v>
      </c>
      <c r="H31" s="109">
        <f t="shared" si="7"/>
        <v>1747</v>
      </c>
      <c r="I31" s="118">
        <f t="shared" si="7"/>
        <v>1697</v>
      </c>
      <c r="J31" s="146">
        <f t="shared" si="4"/>
        <v>0.9713795077275329</v>
      </c>
      <c r="K31" s="87">
        <f t="shared" si="7"/>
        <v>1587</v>
      </c>
      <c r="L31" s="109">
        <f t="shared" si="7"/>
        <v>160</v>
      </c>
      <c r="M31" s="118">
        <f t="shared" si="7"/>
        <v>0</v>
      </c>
      <c r="N31" s="118">
        <f t="shared" si="7"/>
        <v>16</v>
      </c>
      <c r="O31" s="118">
        <f t="shared" si="7"/>
        <v>0</v>
      </c>
      <c r="P31" s="122">
        <f t="shared" si="7"/>
        <v>144</v>
      </c>
      <c r="Q31" s="87">
        <f t="shared" si="7"/>
        <v>3366</v>
      </c>
      <c r="R31" s="87">
        <f t="shared" si="7"/>
        <v>135</v>
      </c>
      <c r="S31" s="155">
        <f t="shared" si="7"/>
        <v>103</v>
      </c>
    </row>
    <row r="32" spans="1:19" ht="12" customHeight="1">
      <c r="A32" s="181" t="s">
        <v>125</v>
      </c>
      <c r="B32" s="181" t="s">
        <v>21</v>
      </c>
      <c r="C32" s="83">
        <v>2010</v>
      </c>
      <c r="D32" s="69">
        <v>23</v>
      </c>
      <c r="E32" s="70">
        <v>200</v>
      </c>
      <c r="F32" s="99">
        <v>2</v>
      </c>
      <c r="G32" s="71">
        <f t="shared" si="0"/>
        <v>223</v>
      </c>
      <c r="H32" s="107">
        <f t="shared" si="1"/>
        <v>200</v>
      </c>
      <c r="I32" s="70">
        <v>187</v>
      </c>
      <c r="J32" s="142">
        <f t="shared" si="4"/>
        <v>0.935</v>
      </c>
      <c r="K32" s="137">
        <v>151</v>
      </c>
      <c r="L32" s="107">
        <f t="shared" si="2"/>
        <v>49</v>
      </c>
      <c r="M32" s="70">
        <v>26</v>
      </c>
      <c r="N32" s="70">
        <v>11</v>
      </c>
      <c r="O32" s="70">
        <v>6</v>
      </c>
      <c r="P32" s="99">
        <v>6</v>
      </c>
      <c r="Q32" s="137">
        <v>289</v>
      </c>
      <c r="R32" s="71">
        <f t="shared" si="3"/>
        <v>23</v>
      </c>
      <c r="S32" s="76">
        <v>41</v>
      </c>
    </row>
    <row r="33" spans="1:19" ht="12" customHeight="1">
      <c r="A33" s="182"/>
      <c r="B33" s="182"/>
      <c r="C33" s="84">
        <v>2011</v>
      </c>
      <c r="D33" s="62">
        <v>23</v>
      </c>
      <c r="E33" s="63">
        <v>178</v>
      </c>
      <c r="F33" s="97">
        <v>0</v>
      </c>
      <c r="G33" s="27">
        <f t="shared" si="0"/>
        <v>201</v>
      </c>
      <c r="H33" s="105">
        <f t="shared" si="1"/>
        <v>182</v>
      </c>
      <c r="I33" s="63">
        <v>166</v>
      </c>
      <c r="J33" s="140">
        <f t="shared" si="4"/>
        <v>0.9120879120879121</v>
      </c>
      <c r="K33" s="138">
        <v>133</v>
      </c>
      <c r="L33" s="105">
        <f>SUM(M33:P33)</f>
        <v>49</v>
      </c>
      <c r="M33" s="63">
        <v>14</v>
      </c>
      <c r="N33" s="63">
        <v>26</v>
      </c>
      <c r="O33" s="63">
        <v>7</v>
      </c>
      <c r="P33" s="97">
        <v>2</v>
      </c>
      <c r="Q33" s="138">
        <v>283</v>
      </c>
      <c r="R33" s="27">
        <f t="shared" si="3"/>
        <v>19</v>
      </c>
      <c r="S33" s="65">
        <v>46</v>
      </c>
    </row>
    <row r="34" spans="1:19" ht="12" customHeight="1" thickBot="1">
      <c r="A34" s="183"/>
      <c r="B34" s="183"/>
      <c r="C34" s="85">
        <v>2012</v>
      </c>
      <c r="D34" s="68">
        <v>19</v>
      </c>
      <c r="E34" s="59">
        <v>200</v>
      </c>
      <c r="F34" s="100">
        <v>1</v>
      </c>
      <c r="G34" s="72">
        <f t="shared" si="0"/>
        <v>219</v>
      </c>
      <c r="H34" s="108">
        <f t="shared" si="1"/>
        <v>192</v>
      </c>
      <c r="I34" s="59">
        <v>171</v>
      </c>
      <c r="J34" s="143">
        <f t="shared" si="4"/>
        <v>0.890625</v>
      </c>
      <c r="K34" s="81">
        <v>132</v>
      </c>
      <c r="L34" s="135">
        <f t="shared" si="2"/>
        <v>60</v>
      </c>
      <c r="M34" s="59">
        <v>17</v>
      </c>
      <c r="N34" s="59">
        <v>33</v>
      </c>
      <c r="O34" s="59">
        <v>6</v>
      </c>
      <c r="P34" s="100">
        <v>4</v>
      </c>
      <c r="Q34" s="81">
        <v>556</v>
      </c>
      <c r="R34" s="72">
        <f t="shared" si="3"/>
        <v>27</v>
      </c>
      <c r="S34" s="75">
        <v>43</v>
      </c>
    </row>
    <row r="35" spans="1:19" ht="12" customHeight="1">
      <c r="A35" s="181" t="s">
        <v>126</v>
      </c>
      <c r="B35" s="181" t="s">
        <v>23</v>
      </c>
      <c r="C35" s="83">
        <v>2010</v>
      </c>
      <c r="D35" s="60">
        <v>0</v>
      </c>
      <c r="E35" s="61">
        <v>4</v>
      </c>
      <c r="F35" s="96">
        <v>0</v>
      </c>
      <c r="G35" s="26">
        <f t="shared" si="0"/>
        <v>4</v>
      </c>
      <c r="H35" s="104">
        <f t="shared" si="1"/>
        <v>3</v>
      </c>
      <c r="I35" s="61">
        <v>2</v>
      </c>
      <c r="J35" s="139">
        <f t="shared" si="4"/>
        <v>0.6666666666666666</v>
      </c>
      <c r="K35" s="148">
        <v>2</v>
      </c>
      <c r="L35" s="104">
        <f t="shared" si="2"/>
        <v>1</v>
      </c>
      <c r="M35" s="61">
        <v>0</v>
      </c>
      <c r="N35" s="61">
        <v>0</v>
      </c>
      <c r="O35" s="61">
        <v>0</v>
      </c>
      <c r="P35" s="96">
        <v>1</v>
      </c>
      <c r="Q35" s="148">
        <v>8</v>
      </c>
      <c r="R35" s="26">
        <f t="shared" si="3"/>
        <v>1</v>
      </c>
      <c r="S35" s="64">
        <v>0</v>
      </c>
    </row>
    <row r="36" spans="1:19" ht="12" customHeight="1">
      <c r="A36" s="182"/>
      <c r="B36" s="182"/>
      <c r="C36" s="84">
        <v>2011</v>
      </c>
      <c r="D36" s="62">
        <v>1</v>
      </c>
      <c r="E36" s="63">
        <v>3</v>
      </c>
      <c r="F36" s="97">
        <v>0</v>
      </c>
      <c r="G36" s="27">
        <f t="shared" si="0"/>
        <v>4</v>
      </c>
      <c r="H36" s="105">
        <f t="shared" si="1"/>
        <v>4</v>
      </c>
      <c r="I36" s="63">
        <v>2</v>
      </c>
      <c r="J36" s="140">
        <f t="shared" si="4"/>
        <v>0.5</v>
      </c>
      <c r="K36" s="138">
        <v>2</v>
      </c>
      <c r="L36" s="105">
        <f t="shared" si="2"/>
        <v>2</v>
      </c>
      <c r="M36" s="63">
        <v>0</v>
      </c>
      <c r="N36" s="63">
        <v>0</v>
      </c>
      <c r="O36" s="63">
        <v>0</v>
      </c>
      <c r="P36" s="97">
        <v>2</v>
      </c>
      <c r="Q36" s="138">
        <v>6</v>
      </c>
      <c r="R36" s="27">
        <f t="shared" si="3"/>
        <v>0</v>
      </c>
      <c r="S36" s="78">
        <v>2</v>
      </c>
    </row>
    <row r="37" spans="1:19" ht="12" customHeight="1" thickBot="1">
      <c r="A37" s="183"/>
      <c r="B37" s="183"/>
      <c r="C37" s="85">
        <v>2012</v>
      </c>
      <c r="D37" s="18">
        <v>0</v>
      </c>
      <c r="E37" s="17">
        <v>12</v>
      </c>
      <c r="F37" s="98">
        <v>0</v>
      </c>
      <c r="G37" s="87">
        <f t="shared" si="0"/>
        <v>12</v>
      </c>
      <c r="H37" s="106">
        <f t="shared" si="1"/>
        <v>8</v>
      </c>
      <c r="I37" s="17">
        <v>4</v>
      </c>
      <c r="J37" s="146">
        <f t="shared" si="4"/>
        <v>0.5</v>
      </c>
      <c r="K37" s="85">
        <v>6</v>
      </c>
      <c r="L37" s="109">
        <f t="shared" si="2"/>
        <v>2</v>
      </c>
      <c r="M37" s="17">
        <v>0</v>
      </c>
      <c r="N37" s="17">
        <v>0</v>
      </c>
      <c r="O37" s="17">
        <v>0</v>
      </c>
      <c r="P37" s="98">
        <v>2</v>
      </c>
      <c r="Q37" s="85">
        <v>48</v>
      </c>
      <c r="R37" s="87">
        <f t="shared" si="3"/>
        <v>4</v>
      </c>
      <c r="S37" s="21">
        <v>4</v>
      </c>
    </row>
    <row r="38" spans="1:19" ht="12" customHeight="1">
      <c r="A38" s="181" t="s">
        <v>121</v>
      </c>
      <c r="B38" s="181" t="s">
        <v>24</v>
      </c>
      <c r="C38" s="83">
        <v>2010</v>
      </c>
      <c r="D38" s="69">
        <v>3</v>
      </c>
      <c r="E38" s="70">
        <v>26</v>
      </c>
      <c r="F38" s="99">
        <v>0</v>
      </c>
      <c r="G38" s="71">
        <f t="shared" si="0"/>
        <v>29</v>
      </c>
      <c r="H38" s="107">
        <f t="shared" si="1"/>
        <v>27</v>
      </c>
      <c r="I38" s="70">
        <v>25</v>
      </c>
      <c r="J38" s="142">
        <f t="shared" si="4"/>
        <v>0.9259259259259259</v>
      </c>
      <c r="K38" s="137">
        <v>25</v>
      </c>
      <c r="L38" s="107">
        <f>SUM(M38:P38)</f>
        <v>2</v>
      </c>
      <c r="M38" s="70">
        <v>0</v>
      </c>
      <c r="N38" s="70">
        <v>0</v>
      </c>
      <c r="O38" s="70">
        <v>0</v>
      </c>
      <c r="P38" s="99">
        <v>2</v>
      </c>
      <c r="Q38" s="137">
        <v>33</v>
      </c>
      <c r="R38" s="71">
        <f t="shared" si="3"/>
        <v>2</v>
      </c>
      <c r="S38" s="76">
        <v>3</v>
      </c>
    </row>
    <row r="39" spans="1:19" ht="12" customHeight="1">
      <c r="A39" s="182"/>
      <c r="B39" s="182"/>
      <c r="C39" s="84">
        <v>2011</v>
      </c>
      <c r="D39" s="62">
        <v>2</v>
      </c>
      <c r="E39" s="63">
        <v>22</v>
      </c>
      <c r="F39" s="97">
        <v>0</v>
      </c>
      <c r="G39" s="27">
        <f t="shared" si="0"/>
        <v>24</v>
      </c>
      <c r="H39" s="105">
        <f t="shared" si="1"/>
        <v>23</v>
      </c>
      <c r="I39" s="63">
        <v>22</v>
      </c>
      <c r="J39" s="140">
        <f t="shared" si="4"/>
        <v>0.9565217391304348</v>
      </c>
      <c r="K39" s="138">
        <v>21</v>
      </c>
      <c r="L39" s="105">
        <f t="shared" si="2"/>
        <v>2</v>
      </c>
      <c r="M39" s="63">
        <v>0</v>
      </c>
      <c r="N39" s="63">
        <v>0</v>
      </c>
      <c r="O39" s="63">
        <v>1</v>
      </c>
      <c r="P39" s="97">
        <v>1</v>
      </c>
      <c r="Q39" s="138">
        <v>27</v>
      </c>
      <c r="R39" s="27">
        <f t="shared" si="3"/>
        <v>1</v>
      </c>
      <c r="S39" s="65">
        <v>6</v>
      </c>
    </row>
    <row r="40" spans="1:19" ht="12" customHeight="1" thickBot="1">
      <c r="A40" s="183"/>
      <c r="B40" s="183"/>
      <c r="C40" s="85">
        <v>2012</v>
      </c>
      <c r="D40" s="68">
        <v>1</v>
      </c>
      <c r="E40" s="59">
        <v>25</v>
      </c>
      <c r="F40" s="100">
        <v>0</v>
      </c>
      <c r="G40" s="72">
        <f t="shared" si="0"/>
        <v>26</v>
      </c>
      <c r="H40" s="108">
        <f t="shared" si="1"/>
        <v>21</v>
      </c>
      <c r="I40" s="59">
        <v>21</v>
      </c>
      <c r="J40" s="143">
        <f t="shared" si="4"/>
        <v>1</v>
      </c>
      <c r="K40" s="81">
        <v>20</v>
      </c>
      <c r="L40" s="135">
        <f t="shared" si="2"/>
        <v>1</v>
      </c>
      <c r="M40" s="59">
        <v>0</v>
      </c>
      <c r="N40" s="59">
        <v>0</v>
      </c>
      <c r="O40" s="59">
        <v>0</v>
      </c>
      <c r="P40" s="100">
        <v>1</v>
      </c>
      <c r="Q40" s="81">
        <v>61</v>
      </c>
      <c r="R40" s="72">
        <f t="shared" si="3"/>
        <v>5</v>
      </c>
      <c r="S40" s="75">
        <v>0</v>
      </c>
    </row>
    <row r="41" spans="1:19" ht="12" customHeight="1">
      <c r="A41" s="181" t="s">
        <v>122</v>
      </c>
      <c r="B41" s="181" t="s">
        <v>25</v>
      </c>
      <c r="C41" s="83">
        <v>2010</v>
      </c>
      <c r="D41" s="60">
        <v>3</v>
      </c>
      <c r="E41" s="61">
        <v>178</v>
      </c>
      <c r="F41" s="96">
        <v>0</v>
      </c>
      <c r="G41" s="26">
        <f t="shared" si="0"/>
        <v>181</v>
      </c>
      <c r="H41" s="104">
        <f t="shared" si="1"/>
        <v>179</v>
      </c>
      <c r="I41" s="61">
        <v>178</v>
      </c>
      <c r="J41" s="139">
        <f t="shared" si="4"/>
        <v>0.994413407821229</v>
      </c>
      <c r="K41" s="148">
        <v>158</v>
      </c>
      <c r="L41" s="104">
        <f t="shared" si="2"/>
        <v>21</v>
      </c>
      <c r="M41" s="61">
        <v>0</v>
      </c>
      <c r="N41" s="61">
        <v>0</v>
      </c>
      <c r="O41" s="61">
        <v>0</v>
      </c>
      <c r="P41" s="96">
        <v>21</v>
      </c>
      <c r="Q41" s="148">
        <v>171</v>
      </c>
      <c r="R41" s="26">
        <f t="shared" si="3"/>
        <v>2</v>
      </c>
      <c r="S41" s="64">
        <v>16</v>
      </c>
    </row>
    <row r="42" spans="1:19" ht="12" customHeight="1">
      <c r="A42" s="182"/>
      <c r="B42" s="182"/>
      <c r="C42" s="84">
        <v>2011</v>
      </c>
      <c r="D42" s="62">
        <v>2</v>
      </c>
      <c r="E42" s="63">
        <v>163</v>
      </c>
      <c r="F42" s="97">
        <v>0</v>
      </c>
      <c r="G42" s="27">
        <f t="shared" si="0"/>
        <v>165</v>
      </c>
      <c r="H42" s="105">
        <f t="shared" si="1"/>
        <v>161</v>
      </c>
      <c r="I42" s="63">
        <v>161</v>
      </c>
      <c r="J42" s="140">
        <f t="shared" si="4"/>
        <v>1</v>
      </c>
      <c r="K42" s="138">
        <v>136</v>
      </c>
      <c r="L42" s="105">
        <f t="shared" si="2"/>
        <v>25</v>
      </c>
      <c r="M42" s="63">
        <v>0</v>
      </c>
      <c r="N42" s="63">
        <v>0</v>
      </c>
      <c r="O42" s="63">
        <v>0</v>
      </c>
      <c r="P42" s="97">
        <v>25</v>
      </c>
      <c r="Q42" s="138">
        <v>267</v>
      </c>
      <c r="R42" s="27">
        <f t="shared" si="3"/>
        <v>4</v>
      </c>
      <c r="S42" s="65">
        <v>55</v>
      </c>
    </row>
    <row r="43" spans="1:19" ht="12" customHeight="1" thickBot="1">
      <c r="A43" s="183"/>
      <c r="B43" s="183"/>
      <c r="C43" s="85">
        <v>2012</v>
      </c>
      <c r="D43" s="18">
        <v>4</v>
      </c>
      <c r="E43" s="17">
        <v>147</v>
      </c>
      <c r="F43" s="98">
        <v>0</v>
      </c>
      <c r="G43" s="87">
        <f t="shared" si="0"/>
        <v>151</v>
      </c>
      <c r="H43" s="106">
        <f t="shared" si="1"/>
        <v>147</v>
      </c>
      <c r="I43" s="17">
        <v>147</v>
      </c>
      <c r="J43" s="141">
        <f t="shared" si="4"/>
        <v>1</v>
      </c>
      <c r="K43" s="85">
        <v>132</v>
      </c>
      <c r="L43" s="109">
        <f t="shared" si="2"/>
        <v>15</v>
      </c>
      <c r="M43" s="17">
        <v>0</v>
      </c>
      <c r="N43" s="17">
        <v>0</v>
      </c>
      <c r="O43" s="17">
        <v>0</v>
      </c>
      <c r="P43" s="98">
        <v>15</v>
      </c>
      <c r="Q43" s="85">
        <v>361</v>
      </c>
      <c r="R43" s="87">
        <f t="shared" si="3"/>
        <v>4</v>
      </c>
      <c r="S43" s="21">
        <v>17</v>
      </c>
    </row>
    <row r="44" spans="1:19" ht="12" customHeight="1">
      <c r="A44" s="181" t="s">
        <v>123</v>
      </c>
      <c r="B44" s="181" t="s">
        <v>26</v>
      </c>
      <c r="C44" s="83">
        <v>2010</v>
      </c>
      <c r="D44" s="69">
        <v>0</v>
      </c>
      <c r="E44" s="70">
        <v>102</v>
      </c>
      <c r="F44" s="99">
        <v>0</v>
      </c>
      <c r="G44" s="71">
        <f t="shared" si="0"/>
        <v>102</v>
      </c>
      <c r="H44" s="107">
        <v>102</v>
      </c>
      <c r="I44" s="123">
        <v>102</v>
      </c>
      <c r="J44" s="145">
        <f t="shared" si="4"/>
        <v>1</v>
      </c>
      <c r="K44" s="149">
        <v>101</v>
      </c>
      <c r="L44" s="107">
        <v>1</v>
      </c>
      <c r="M44" s="70">
        <v>0</v>
      </c>
      <c r="N44" s="70">
        <v>0</v>
      </c>
      <c r="O44" s="70">
        <v>0</v>
      </c>
      <c r="P44" s="99">
        <v>1</v>
      </c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2"/>
      <c r="B45" s="182"/>
      <c r="C45" s="84">
        <v>2011</v>
      </c>
      <c r="D45" s="62">
        <v>0</v>
      </c>
      <c r="E45" s="63">
        <v>76</v>
      </c>
      <c r="F45" s="97">
        <v>0</v>
      </c>
      <c r="G45" s="27">
        <f t="shared" si="0"/>
        <v>76</v>
      </c>
      <c r="H45" s="105">
        <f t="shared" si="1"/>
        <v>76</v>
      </c>
      <c r="I45" s="90">
        <v>76</v>
      </c>
      <c r="J45" s="144">
        <f t="shared" si="4"/>
        <v>1</v>
      </c>
      <c r="K45" s="150">
        <v>76</v>
      </c>
      <c r="L45" s="105">
        <f t="shared" si="2"/>
        <v>0</v>
      </c>
      <c r="M45" s="63">
        <v>0</v>
      </c>
      <c r="N45" s="63">
        <v>0</v>
      </c>
      <c r="O45" s="63">
        <v>0</v>
      </c>
      <c r="P45" s="97">
        <v>0</v>
      </c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3"/>
      <c r="B46" s="183"/>
      <c r="C46" s="85">
        <v>2012</v>
      </c>
      <c r="D46" s="68">
        <v>0</v>
      </c>
      <c r="E46" s="59">
        <v>96</v>
      </c>
      <c r="F46" s="100">
        <v>0</v>
      </c>
      <c r="G46" s="72">
        <f t="shared" si="0"/>
        <v>96</v>
      </c>
      <c r="H46" s="108">
        <f t="shared" si="1"/>
        <v>96</v>
      </c>
      <c r="I46" s="59">
        <v>96</v>
      </c>
      <c r="J46" s="143">
        <f t="shared" si="4"/>
        <v>1</v>
      </c>
      <c r="K46" s="81">
        <v>93</v>
      </c>
      <c r="L46" s="135">
        <f t="shared" si="2"/>
        <v>3</v>
      </c>
      <c r="M46" s="59">
        <v>0</v>
      </c>
      <c r="N46" s="59">
        <v>0</v>
      </c>
      <c r="O46" s="59">
        <v>0</v>
      </c>
      <c r="P46" s="100">
        <v>3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1" t="s">
        <v>124</v>
      </c>
      <c r="B47" s="181" t="s">
        <v>65</v>
      </c>
      <c r="C47" s="83">
        <v>2010</v>
      </c>
      <c r="D47" s="60">
        <v>5</v>
      </c>
      <c r="E47" s="61">
        <v>100</v>
      </c>
      <c r="F47" s="96">
        <v>2</v>
      </c>
      <c r="G47" s="26">
        <f t="shared" si="0"/>
        <v>105</v>
      </c>
      <c r="H47" s="104">
        <v>89</v>
      </c>
      <c r="I47" s="61">
        <v>78</v>
      </c>
      <c r="J47" s="139">
        <f t="shared" si="4"/>
        <v>0.8764044943820225</v>
      </c>
      <c r="K47" s="148">
        <v>82</v>
      </c>
      <c r="L47" s="104">
        <v>7</v>
      </c>
      <c r="M47" s="61">
        <v>0</v>
      </c>
      <c r="N47" s="61">
        <v>0</v>
      </c>
      <c r="O47" s="61">
        <v>0</v>
      </c>
      <c r="P47" s="96">
        <v>7</v>
      </c>
      <c r="Q47" s="148">
        <v>120</v>
      </c>
      <c r="R47" s="26">
        <f t="shared" si="3"/>
        <v>16</v>
      </c>
      <c r="S47" s="64">
        <v>33</v>
      </c>
    </row>
    <row r="48" spans="1:19" ht="12" customHeight="1">
      <c r="A48" s="182"/>
      <c r="B48" s="182"/>
      <c r="C48" s="84">
        <v>2011</v>
      </c>
      <c r="D48" s="62">
        <v>16</v>
      </c>
      <c r="E48" s="63">
        <v>122</v>
      </c>
      <c r="F48" s="97">
        <v>0</v>
      </c>
      <c r="G48" s="27">
        <f t="shared" si="0"/>
        <v>138</v>
      </c>
      <c r="H48" s="105">
        <v>122</v>
      </c>
      <c r="I48" s="63">
        <v>112</v>
      </c>
      <c r="J48" s="140">
        <f t="shared" si="4"/>
        <v>0.9180327868852459</v>
      </c>
      <c r="K48" s="138">
        <v>110</v>
      </c>
      <c r="L48" s="105">
        <v>12</v>
      </c>
      <c r="M48" s="63">
        <v>0</v>
      </c>
      <c r="N48" s="63">
        <v>0</v>
      </c>
      <c r="O48" s="63">
        <v>0</v>
      </c>
      <c r="P48" s="97">
        <v>12</v>
      </c>
      <c r="Q48" s="138">
        <v>388</v>
      </c>
      <c r="R48" s="27">
        <v>16</v>
      </c>
      <c r="S48" s="65">
        <v>36</v>
      </c>
    </row>
    <row r="49" spans="1:19" ht="12" customHeight="1" thickBot="1">
      <c r="A49" s="183"/>
      <c r="B49" s="183"/>
      <c r="C49" s="85">
        <v>2012</v>
      </c>
      <c r="D49" s="18">
        <v>16</v>
      </c>
      <c r="E49" s="17">
        <v>204</v>
      </c>
      <c r="F49" s="98">
        <v>2</v>
      </c>
      <c r="G49" s="87">
        <f t="shared" si="0"/>
        <v>220</v>
      </c>
      <c r="H49" s="106">
        <f>K49+L49</f>
        <v>200</v>
      </c>
      <c r="I49" s="17">
        <v>166</v>
      </c>
      <c r="J49" s="141">
        <f t="shared" si="4"/>
        <v>0.83</v>
      </c>
      <c r="K49" s="85">
        <v>197</v>
      </c>
      <c r="L49" s="109">
        <f>SUM(M49:P49)</f>
        <v>3</v>
      </c>
      <c r="M49" s="17">
        <v>0</v>
      </c>
      <c r="N49" s="17">
        <v>0</v>
      </c>
      <c r="O49" s="17">
        <v>0</v>
      </c>
      <c r="P49" s="98">
        <v>3</v>
      </c>
      <c r="Q49" s="85">
        <v>575</v>
      </c>
      <c r="R49" s="87">
        <f t="shared" si="3"/>
        <v>20</v>
      </c>
      <c r="S49" s="21">
        <v>67</v>
      </c>
    </row>
    <row r="50" spans="1:19" ht="12" customHeight="1">
      <c r="A50" s="191" t="s">
        <v>57</v>
      </c>
      <c r="B50" s="181" t="s">
        <v>66</v>
      </c>
      <c r="C50" s="83">
        <v>2010</v>
      </c>
      <c r="D50" s="24">
        <f aca="true" t="shared" si="8" ref="D50:I52">D32+D35+D38+D41+D44+D47</f>
        <v>34</v>
      </c>
      <c r="E50" s="117">
        <f t="shared" si="8"/>
        <v>610</v>
      </c>
      <c r="F50" s="120">
        <f t="shared" si="8"/>
        <v>4</v>
      </c>
      <c r="G50" s="26">
        <f t="shared" si="8"/>
        <v>644</v>
      </c>
      <c r="H50" s="104">
        <f t="shared" si="8"/>
        <v>600</v>
      </c>
      <c r="I50" s="117">
        <f t="shared" si="8"/>
        <v>572</v>
      </c>
      <c r="J50" s="139">
        <f t="shared" si="4"/>
        <v>0.9533333333333334</v>
      </c>
      <c r="K50" s="26">
        <f aca="true" t="shared" si="9" ref="K50:P52">K32+K35+K38+K41+K44+K47</f>
        <v>519</v>
      </c>
      <c r="L50" s="104">
        <f t="shared" si="9"/>
        <v>81</v>
      </c>
      <c r="M50" s="117">
        <f t="shared" si="9"/>
        <v>26</v>
      </c>
      <c r="N50" s="117">
        <f t="shared" si="9"/>
        <v>11</v>
      </c>
      <c r="O50" s="117">
        <f t="shared" si="9"/>
        <v>6</v>
      </c>
      <c r="P50" s="120">
        <f t="shared" si="9"/>
        <v>38</v>
      </c>
      <c r="Q50" s="26">
        <f>Q32+Q35+Q38+Q41+Q47</f>
        <v>621</v>
      </c>
      <c r="R50" s="26">
        <f>R32+R35+R38+R41+R44+R47</f>
        <v>44</v>
      </c>
      <c r="S50" s="153">
        <f>S32+S35+S38+S41+S47</f>
        <v>93</v>
      </c>
    </row>
    <row r="51" spans="1:19" ht="12" customHeight="1">
      <c r="A51" s="192"/>
      <c r="B51" s="182"/>
      <c r="C51" s="84">
        <v>2011</v>
      </c>
      <c r="D51" s="25">
        <f>D33+D36+D39+D42+D45+D48</f>
        <v>44</v>
      </c>
      <c r="E51" s="116">
        <f>E33+E36+E39+E42+E45+E48</f>
        <v>564</v>
      </c>
      <c r="F51" s="121">
        <f>F33+F36+F39+F42+F45+F48</f>
        <v>0</v>
      </c>
      <c r="G51" s="27">
        <f t="shared" si="8"/>
        <v>608</v>
      </c>
      <c r="H51" s="105">
        <f t="shared" si="8"/>
        <v>568</v>
      </c>
      <c r="I51" s="116">
        <f>I33+I36+I39+I42+I45+I48</f>
        <v>539</v>
      </c>
      <c r="J51" s="140">
        <f t="shared" si="4"/>
        <v>0.948943661971831</v>
      </c>
      <c r="K51" s="27">
        <f t="shared" si="9"/>
        <v>478</v>
      </c>
      <c r="L51" s="105">
        <f t="shared" si="9"/>
        <v>90</v>
      </c>
      <c r="M51" s="116">
        <f t="shared" si="9"/>
        <v>14</v>
      </c>
      <c r="N51" s="116">
        <f t="shared" si="9"/>
        <v>26</v>
      </c>
      <c r="O51" s="116">
        <f t="shared" si="9"/>
        <v>8</v>
      </c>
      <c r="P51" s="121">
        <f t="shared" si="9"/>
        <v>42</v>
      </c>
      <c r="Q51" s="27">
        <f>Q33+Q36+Q39+Q42+Q48</f>
        <v>971</v>
      </c>
      <c r="R51" s="27">
        <f>R33+R36+R39+R42+R45+R48</f>
        <v>40</v>
      </c>
      <c r="S51" s="154">
        <f>S33+S36+S39+S42+S48</f>
        <v>145</v>
      </c>
    </row>
    <row r="52" spans="1:19" ht="12" customHeight="1" thickBot="1">
      <c r="A52" s="193"/>
      <c r="B52" s="183"/>
      <c r="C52" s="85">
        <v>2012</v>
      </c>
      <c r="D52" s="88">
        <f t="shared" si="8"/>
        <v>40</v>
      </c>
      <c r="E52" s="119">
        <f t="shared" si="8"/>
        <v>684</v>
      </c>
      <c r="F52" s="134">
        <f t="shared" si="8"/>
        <v>3</v>
      </c>
      <c r="G52" s="87">
        <f t="shared" si="8"/>
        <v>724</v>
      </c>
      <c r="H52" s="135">
        <f t="shared" si="8"/>
        <v>664</v>
      </c>
      <c r="I52" s="119">
        <f t="shared" si="8"/>
        <v>605</v>
      </c>
      <c r="J52" s="147">
        <f t="shared" si="4"/>
        <v>0.911144578313253</v>
      </c>
      <c r="K52" s="87">
        <f t="shared" si="9"/>
        <v>580</v>
      </c>
      <c r="L52" s="135">
        <f t="shared" si="9"/>
        <v>84</v>
      </c>
      <c r="M52" s="119">
        <f t="shared" si="9"/>
        <v>17</v>
      </c>
      <c r="N52" s="119">
        <f t="shared" si="9"/>
        <v>33</v>
      </c>
      <c r="O52" s="119">
        <f t="shared" si="9"/>
        <v>6</v>
      </c>
      <c r="P52" s="134">
        <f t="shared" si="9"/>
        <v>28</v>
      </c>
      <c r="Q52" s="87">
        <f>Q34+Q37+Q40+Q43+Q49</f>
        <v>1601</v>
      </c>
      <c r="R52" s="87">
        <f>R34+R37+R40+R43+R46+R49</f>
        <v>60</v>
      </c>
      <c r="S52" s="155">
        <f>S34+S37+S40+S43+S49</f>
        <v>131</v>
      </c>
    </row>
    <row r="53" spans="1:19" ht="12" customHeight="1">
      <c r="A53" s="191" t="s">
        <v>63</v>
      </c>
      <c r="B53" s="181" t="s">
        <v>27</v>
      </c>
      <c r="C53" s="83">
        <v>2010</v>
      </c>
      <c r="D53" s="24">
        <f aca="true" t="shared" si="10" ref="D53:I55">D29+D50</f>
        <v>167</v>
      </c>
      <c r="E53" s="117">
        <f t="shared" si="10"/>
        <v>2675</v>
      </c>
      <c r="F53" s="120">
        <f t="shared" si="10"/>
        <v>5</v>
      </c>
      <c r="G53" s="71">
        <f t="shared" si="10"/>
        <v>2842</v>
      </c>
      <c r="H53" s="104">
        <f t="shared" si="10"/>
        <v>2704</v>
      </c>
      <c r="I53" s="117">
        <f t="shared" si="10"/>
        <v>2611</v>
      </c>
      <c r="J53" s="139">
        <f t="shared" si="4"/>
        <v>0.9656065088757396</v>
      </c>
      <c r="K53" s="71">
        <f aca="true" t="shared" si="11" ref="K53:S53">K29+K50</f>
        <v>2471</v>
      </c>
      <c r="L53" s="104">
        <f t="shared" si="11"/>
        <v>233</v>
      </c>
      <c r="M53" s="117">
        <f t="shared" si="11"/>
        <v>26</v>
      </c>
      <c r="N53" s="117">
        <f t="shared" si="11"/>
        <v>38</v>
      </c>
      <c r="O53" s="117">
        <f t="shared" si="11"/>
        <v>6</v>
      </c>
      <c r="P53" s="120">
        <f t="shared" si="11"/>
        <v>163</v>
      </c>
      <c r="Q53" s="71">
        <f t="shared" si="11"/>
        <v>3632</v>
      </c>
      <c r="R53" s="71">
        <f t="shared" si="11"/>
        <v>138</v>
      </c>
      <c r="S53" s="156">
        <f t="shared" si="11"/>
        <v>188</v>
      </c>
    </row>
    <row r="54" spans="1:19" ht="12" customHeight="1">
      <c r="A54" s="192"/>
      <c r="B54" s="182"/>
      <c r="C54" s="84">
        <v>2011</v>
      </c>
      <c r="D54" s="25">
        <f>D30+D51</f>
        <v>138</v>
      </c>
      <c r="E54" s="116">
        <f t="shared" si="10"/>
        <v>2489</v>
      </c>
      <c r="F54" s="121">
        <f t="shared" si="10"/>
        <v>2</v>
      </c>
      <c r="G54" s="71">
        <f t="shared" si="10"/>
        <v>2627</v>
      </c>
      <c r="H54" s="105">
        <f t="shared" si="10"/>
        <v>2503</v>
      </c>
      <c r="I54" s="116">
        <f t="shared" si="10"/>
        <v>2423</v>
      </c>
      <c r="J54" s="140">
        <f t="shared" si="4"/>
        <v>0.9680383539752297</v>
      </c>
      <c r="K54" s="71">
        <f aca="true" t="shared" si="12" ref="K54:S55">K30+K51</f>
        <v>2295</v>
      </c>
      <c r="L54" s="105">
        <f t="shared" si="12"/>
        <v>208</v>
      </c>
      <c r="M54" s="116">
        <f t="shared" si="12"/>
        <v>14</v>
      </c>
      <c r="N54" s="116">
        <f t="shared" si="12"/>
        <v>34</v>
      </c>
      <c r="O54" s="116">
        <f t="shared" si="12"/>
        <v>8</v>
      </c>
      <c r="P54" s="121">
        <f t="shared" si="12"/>
        <v>152</v>
      </c>
      <c r="Q54" s="71">
        <f t="shared" si="12"/>
        <v>4411</v>
      </c>
      <c r="R54" s="71">
        <f t="shared" si="12"/>
        <v>124</v>
      </c>
      <c r="S54" s="156">
        <f t="shared" si="12"/>
        <v>273</v>
      </c>
    </row>
    <row r="55" spans="1:19" ht="12" customHeight="1" thickBot="1">
      <c r="A55" s="193"/>
      <c r="B55" s="183"/>
      <c r="C55" s="85">
        <v>2012</v>
      </c>
      <c r="D55" s="88">
        <f t="shared" si="10"/>
        <v>124</v>
      </c>
      <c r="E55" s="119">
        <f t="shared" si="10"/>
        <v>2482</v>
      </c>
      <c r="F55" s="134">
        <f t="shared" si="10"/>
        <v>13</v>
      </c>
      <c r="G55" s="136">
        <f t="shared" si="10"/>
        <v>2606</v>
      </c>
      <c r="H55" s="109">
        <f t="shared" si="10"/>
        <v>2411</v>
      </c>
      <c r="I55" s="118">
        <f t="shared" si="10"/>
        <v>2302</v>
      </c>
      <c r="J55" s="146">
        <f t="shared" si="4"/>
        <v>0.9547905433430112</v>
      </c>
      <c r="K55" s="136">
        <f t="shared" si="12"/>
        <v>2167</v>
      </c>
      <c r="L55" s="109">
        <f t="shared" si="12"/>
        <v>244</v>
      </c>
      <c r="M55" s="118">
        <f t="shared" si="12"/>
        <v>17</v>
      </c>
      <c r="N55" s="118">
        <f t="shared" si="12"/>
        <v>49</v>
      </c>
      <c r="O55" s="118">
        <f t="shared" si="12"/>
        <v>6</v>
      </c>
      <c r="P55" s="122">
        <f t="shared" si="12"/>
        <v>172</v>
      </c>
      <c r="Q55" s="136">
        <f t="shared" si="12"/>
        <v>4967</v>
      </c>
      <c r="R55" s="136">
        <f t="shared" si="12"/>
        <v>195</v>
      </c>
      <c r="S55" s="158">
        <f t="shared" si="12"/>
        <v>234</v>
      </c>
    </row>
    <row r="56" spans="1:19" ht="12" customHeight="1">
      <c r="A56" s="188" t="s">
        <v>58</v>
      </c>
      <c r="B56" s="181" t="s">
        <v>85</v>
      </c>
      <c r="C56" s="83">
        <v>2010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9"/>
      <c r="B57" s="182"/>
      <c r="C57" s="84">
        <v>2011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90"/>
      <c r="B58" s="183"/>
      <c r="C58" s="85">
        <v>2021</v>
      </c>
      <c r="D58" s="13"/>
      <c r="E58" s="11"/>
      <c r="F58" s="11"/>
      <c r="G58" s="81"/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91" t="s">
        <v>118</v>
      </c>
      <c r="B59" s="181" t="s">
        <v>28</v>
      </c>
      <c r="C59" s="83">
        <v>2010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92"/>
      <c r="B60" s="182"/>
      <c r="C60" s="84">
        <v>2011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93"/>
      <c r="B61" s="183"/>
      <c r="C61" s="85">
        <v>2012</v>
      </c>
      <c r="D61" s="10"/>
      <c r="E61" s="9"/>
      <c r="F61" s="9"/>
      <c r="G61" s="115">
        <f>IF(G58&lt;&gt;0,G55/L2/G58,0)</f>
        <v>0</v>
      </c>
      <c r="H61" s="112">
        <f>IF(G58&lt;&gt;0,H55/L2/G58,0)</f>
        <v>0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8" t="s">
        <v>59</v>
      </c>
      <c r="B62" s="181" t="s">
        <v>67</v>
      </c>
      <c r="C62" s="83">
        <v>2010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9"/>
      <c r="B63" s="182"/>
      <c r="C63" s="84">
        <v>2011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90"/>
      <c r="B64" s="183"/>
      <c r="C64" s="85">
        <v>2012</v>
      </c>
      <c r="D64" s="13"/>
      <c r="E64" s="11"/>
      <c r="F64" s="11"/>
      <c r="G64" s="81"/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8" t="s">
        <v>60</v>
      </c>
      <c r="B65" s="181" t="s">
        <v>68</v>
      </c>
      <c r="C65" s="83">
        <v>2010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9"/>
      <c r="B66" s="182"/>
      <c r="C66" s="84">
        <v>2011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90"/>
      <c r="B67" s="183"/>
      <c r="C67" s="85">
        <v>2012</v>
      </c>
      <c r="D67" s="10"/>
      <c r="E67" s="9"/>
      <c r="F67" s="9"/>
      <c r="G67" s="115">
        <f>IF(G64&lt;&gt;0,G31/L2/G64,0)</f>
        <v>0</v>
      </c>
      <c r="H67" s="112">
        <f>IF(G64&lt;&gt;0,H31/L2/G64,0)</f>
        <v>0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8" t="s">
        <v>62</v>
      </c>
      <c r="B68" s="181" t="s">
        <v>109</v>
      </c>
      <c r="C68" s="83">
        <v>2010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9"/>
      <c r="B69" s="182"/>
      <c r="C69" s="84">
        <v>2011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90"/>
      <c r="B70" s="183"/>
      <c r="C70" s="85">
        <v>2012</v>
      </c>
      <c r="D70" s="13"/>
      <c r="E70" s="11"/>
      <c r="F70" s="11"/>
      <c r="G70" s="81"/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8" t="s">
        <v>61</v>
      </c>
      <c r="B71" s="181" t="s">
        <v>110</v>
      </c>
      <c r="C71" s="83">
        <v>2010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185" t="s">
        <v>106</v>
      </c>
      <c r="P71" s="185"/>
      <c r="Q71" s="185"/>
      <c r="R71" s="185"/>
      <c r="S71" s="185"/>
    </row>
    <row r="72" spans="1:14" ht="12" customHeight="1">
      <c r="A72" s="189"/>
      <c r="B72" s="182"/>
      <c r="C72" s="84">
        <v>2011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90"/>
      <c r="B73" s="183"/>
      <c r="C73" s="85">
        <v>2012</v>
      </c>
      <c r="D73" s="13"/>
      <c r="E73" s="11"/>
      <c r="F73" s="11"/>
      <c r="G73" s="115">
        <f>IF(G70&lt;&gt;0,G52/L2/G70,0)</f>
        <v>0</v>
      </c>
      <c r="H73" s="112">
        <f>IF(G70&lt;&gt;0,H52/L2/G70,0)</f>
        <v>0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1" t="s">
        <v>132</v>
      </c>
      <c r="B74" s="181" t="s">
        <v>131</v>
      </c>
      <c r="C74" s="83">
        <v>2010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2"/>
      <c r="B75" s="182"/>
      <c r="C75" s="84">
        <v>20110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3"/>
      <c r="B76" s="183"/>
      <c r="C76" s="85">
        <v>20121</v>
      </c>
      <c r="D76" s="10"/>
      <c r="E76" s="9"/>
      <c r="F76" s="162"/>
      <c r="G76" s="75"/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205" t="s">
        <v>130</v>
      </c>
      <c r="B77" s="181" t="s">
        <v>114</v>
      </c>
      <c r="C77" s="83">
        <v>2010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206"/>
      <c r="B78" s="182"/>
      <c r="C78" s="84">
        <v>2011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207"/>
      <c r="B79" s="183"/>
      <c r="C79" s="85">
        <v>2012</v>
      </c>
      <c r="D79" s="13"/>
      <c r="E79" s="11"/>
      <c r="F79" s="167"/>
      <c r="G79" s="168">
        <f>IF(G76&lt;&gt;0,G55/G76,0)</f>
        <v>0</v>
      </c>
      <c r="H79" s="115">
        <f>IF(G76&lt;&gt;0,H55/G76,0)</f>
        <v>0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115</v>
      </c>
      <c r="B81" s="50"/>
      <c r="C81" s="169"/>
      <c r="D81" s="50"/>
      <c r="E81" s="50"/>
      <c r="F81" s="50"/>
      <c r="G81" s="50"/>
      <c r="H81" s="51" t="s">
        <v>116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" customHeight="1">
      <c r="A82" s="51" t="s">
        <v>69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117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/>
  <mergeCells count="64"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H4:J4"/>
    <mergeCell ref="L4:P4"/>
    <mergeCell ref="I5:J5"/>
    <mergeCell ref="N5:N6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B14:B16"/>
    <mergeCell ref="A71:A73"/>
    <mergeCell ref="A53:A55"/>
    <mergeCell ref="A59:A61"/>
    <mergeCell ref="A62:A64"/>
    <mergeCell ref="A65:A67"/>
    <mergeCell ref="A68:A70"/>
    <mergeCell ref="A56:A58"/>
    <mergeCell ref="O71:S71"/>
    <mergeCell ref="R4:R6"/>
    <mergeCell ref="O5:O6"/>
    <mergeCell ref="Q4:Q6"/>
    <mergeCell ref="B17:B19"/>
    <mergeCell ref="B20:B22"/>
    <mergeCell ref="B26:B28"/>
    <mergeCell ref="B29:B31"/>
    <mergeCell ref="B53:B55"/>
    <mergeCell ref="B32:B34"/>
    <mergeCell ref="B35:B37"/>
    <mergeCell ref="B38:B40"/>
    <mergeCell ref="B41:B43"/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</mergeCells>
  <printOptions horizontalCentered="1" verticalCentered="1"/>
  <pageMargins left="0.75" right="0.75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gerganova</cp:lastModifiedBy>
  <cp:lastPrinted>2013-01-04T11:03:11Z</cp:lastPrinted>
  <dcterms:created xsi:type="dcterms:W3CDTF">2005-03-22T15:35:28Z</dcterms:created>
  <dcterms:modified xsi:type="dcterms:W3CDTF">2013-01-07T14:48:56Z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